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ax Brackets" state="visible" r:id="rId5"/>
    <sheet sheetId="3" name="Employee Tax" state="visible" r:id="rId6"/>
    <sheet sheetId="4" name="Summary" state="visible" r:id="rId7"/>
  </sheets>
  <calcPr calcId="171027"/>
</workbook>
</file>

<file path=xl/sharedStrings.xml><?xml version="1.0" encoding="utf-8"?>
<sst xmlns="http://schemas.openxmlformats.org/spreadsheetml/2006/main" count="88" uniqueCount="65">
  <si>
    <t>PeopleSheet Template Setup</t>
  </si>
  <si>
    <t>Calculate monthly PPh21 tax withholding for each employee using real Indonesian progressive tax rates, BPJS deductions, and PTKP status options.</t>
  </si>
  <si>
    <t>Template</t>
  </si>
  <si>
    <t>PPh21 Tax Calculator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</si>
  <si>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</si>
  <si>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</si>
  <si>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</si>
  <si>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</si>
  <si>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</si>
  <si>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Tax configuration</t>
  </si>
  <si>
    <t>Tax year</t>
  </si>
  <si>
    <t>PTKP Status</t>
  </si>
  <si>
    <t>TK/0, K/0, K/1, K/2, K/3</t>
  </si>
  <si>
    <t>PTKP Amounts (annual)</t>
  </si>
  <si>
    <t>TK/0</t>
  </si>
  <si>
    <t>K/0</t>
  </si>
  <si>
    <t>K/1</t>
  </si>
  <si>
    <t>K/2</t>
  </si>
  <si>
    <t>K/3</t>
  </si>
  <si>
    <t>PPh21 Tax Brackets</t>
  </si>
  <si>
    <t>Indonesian progressive income tax rates.</t>
  </si>
  <si>
    <t>Tier</t>
  </si>
  <si>
    <t>Lower Limit</t>
  </si>
  <si>
    <t>Upper Limit</t>
  </si>
  <si>
    <t>Rate</t>
  </si>
  <si>
    <t>Description</t>
  </si>
  <si>
    <t>5%</t>
  </si>
  <si>
    <t>Up to Rp 60,000,000</t>
  </si>
  <si>
    <t>15%</t>
  </si>
  <si>
    <t>Rp 60,000,001 – 250,000,000</t>
  </si>
  <si>
    <t>25%</t>
  </si>
  <si>
    <t>Rp 250,000,001 – 500,000,000</t>
  </si>
  <si>
    <t>30%</t>
  </si>
  <si>
    <t>Rp 500,000,001 – 5,000,000,000</t>
  </si>
  <si>
    <t>35%</t>
  </si>
  <si>
    <t>Above Rp 5,000,000,000</t>
  </si>
  <si>
    <t>Employee Tax Calculation</t>
  </si>
  <si>
    <t>Monthly PPh21 withholding per employee.</t>
  </si>
  <si>
    <t>Employee No.</t>
  </si>
  <si>
    <t>Employee Name</t>
  </si>
  <si>
    <t>Department</t>
  </si>
  <si>
    <t>Gross Monthly</t>
  </si>
  <si>
    <t>Annual Gross</t>
  </si>
  <si>
    <t>BPJS Deduction</t>
  </si>
  <si>
    <t>Taxable Income</t>
  </si>
  <si>
    <t>Annual PPh21</t>
  </si>
  <si>
    <t>Monthly PPh21</t>
  </si>
  <si>
    <t>EMP-001</t>
  </si>
  <si>
    <t>Dina Prasetya</t>
  </si>
  <si>
    <t>Operations</t>
  </si>
  <si>
    <t>EMP-002</t>
  </si>
  <si>
    <t>Rafi Mahendra</t>
  </si>
  <si>
    <t>People</t>
  </si>
  <si>
    <t>EMP-003</t>
  </si>
  <si>
    <t>Sari Wulandari</t>
  </si>
  <si>
    <t>Finance</t>
  </si>
  <si>
    <t>EMP-004</t>
  </si>
  <si>
    <t>Budi Santoso</t>
  </si>
  <si>
    <t>EMP-005</t>
  </si>
  <si>
    <t>Maya Anggraini</t>
  </si>
  <si>
    <t>Tax Summary</t>
  </si>
  <si>
    <t>Annual and monthly PPh21 per employee.</t>
  </si>
  <si>
    <t>Annual Tax</t>
  </si>
  <si>
    <t>Monthly Tax</t>
  </si>
  <si>
    <t>Effective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</si>
</sst>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p&quot; #,##0"/>
    <numFmt numFmtId="165" formatCode="0.0%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5" fontId="0" fillId="0" borderId="0" xfId="0" applyNumberFormat="1"/>
    <xf numFmtId="165" fontId="3" fillId="0" borderId="0" xfId="0" applyNumberFormat="1" applyFont="1"/>
    <xf numFmtId="165" fontId="4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>
        <v>2026</v>
      </c>
    </row>
    <row r="13" spans="1:2" x14ac:dyDescent="0.25">
      <c r="A13" s="1" t="s">
        <v>11</v>
      </c>
      <c r="B13" t="s">
        <v>12</v>
      </c>
    </row>
    <row r="15" spans="1:1" x14ac:dyDescent="0.25">
      <c r="A15" s="1" t="s">
        <v>13</v>
      </c>
    </row>
    <row r="16" spans="1:2" x14ac:dyDescent="0.25">
      <c r="A16" s="4" t="s">
        <v>14</v>
      </c>
      <c r="B16" s="5">
        <v>54000000</v>
      </c>
    </row>
    <row r="17" spans="1:2" x14ac:dyDescent="0.25">
      <c r="A17" s="4" t="s">
        <v>15</v>
      </c>
      <c r="B17" s="5">
        <v>58500000</v>
      </c>
    </row>
    <row r="18" spans="1:2" x14ac:dyDescent="0.25">
      <c r="A18" s="4" t="s">
        <v>16</v>
      </c>
      <c r="B18" s="5">
        <v>63000000</v>
      </c>
    </row>
    <row r="19" spans="1:2" x14ac:dyDescent="0.25">
      <c r="A19" s="4" t="s">
        <v>17</v>
      </c>
      <c r="B19" s="5">
        <v>67500000</v>
      </c>
    </row>
    <row r="20" spans="1:2" x14ac:dyDescent="0.25">
      <c r="A20" s="4" t="s">
        <v>18</v>
      </c>
      <c r="B20" s="5">
        <v>72000000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3" width="20" style="5" customWidth="1"/>
    <col min="4" max="4" width="10" customWidth="1"/>
    <col min="5" max="5" width="32" customWidth="1"/>
  </cols>
  <sheetData>
    <row r="1" ht="24" customHeight="1" spans="1:8" x14ac:dyDescent="0.25">
      <c r="A1" s="6" t="s">
        <v>19</v>
      </c>
      <c r="B1" s="6"/>
      <c r="C1" s="6"/>
      <c r="D1" s="6"/>
      <c r="E1" s="6"/>
      <c r="F1" s="6"/>
      <c r="G1" s="6"/>
      <c r="H1" s="6"/>
    </row>
    <row r="2" ht="32" customHeight="1" spans="1:8" x14ac:dyDescent="0.25">
      <c r="A2" s="7" t="s">
        <v>20</v>
      </c>
      <c r="B2" s="7"/>
      <c r="C2" s="7"/>
      <c r="D2" s="7"/>
      <c r="E2" s="7"/>
      <c r="F2" s="7"/>
      <c r="G2" s="7"/>
      <c r="H2" s="7"/>
    </row>
    <row r="4" spans="1:5" x14ac:dyDescent="0.25">
      <c r="A4" s="8" t="s">
        <v>21</v>
      </c>
      <c r="B4" s="9" t="s">
        <v>22</v>
      </c>
      <c r="C4" s="9" t="s">
        <v>23</v>
      </c>
      <c r="D4" s="8" t="s">
        <v>24</v>
      </c>
      <c r="E4" s="8" t="s">
        <v>25</v>
      </c>
    </row>
    <row r="5" spans="1:5" x14ac:dyDescent="0.25">
      <c r="A5" s="3">
        <v>1</v>
      </c>
      <c r="B5" s="10">
        <v>0</v>
      </c>
      <c r="C5" s="10">
        <v>60000000</v>
      </c>
      <c r="D5" s="3" t="s">
        <v>26</v>
      </c>
      <c r="E5" s="3" t="s">
        <v>27</v>
      </c>
    </row>
    <row r="6" spans="1:5" x14ac:dyDescent="0.25">
      <c r="A6" s="11">
        <v>2</v>
      </c>
      <c r="B6" s="12">
        <v>60000000</v>
      </c>
      <c r="C6" s="12">
        <v>250000000</v>
      </c>
      <c r="D6" s="11" t="s">
        <v>28</v>
      </c>
      <c r="E6" s="11" t="s">
        <v>29</v>
      </c>
    </row>
    <row r="7" spans="1:5" x14ac:dyDescent="0.25">
      <c r="A7" s="3">
        <v>3</v>
      </c>
      <c r="B7" s="10">
        <v>250000000</v>
      </c>
      <c r="C7" s="10">
        <v>500000000</v>
      </c>
      <c r="D7" s="3" t="s">
        <v>30</v>
      </c>
      <c r="E7" s="3" t="s">
        <v>31</v>
      </c>
    </row>
    <row r="8" spans="1:5" x14ac:dyDescent="0.25">
      <c r="A8" s="11">
        <v>4</v>
      </c>
      <c r="B8" s="12">
        <v>500000000</v>
      </c>
      <c r="C8" s="12">
        <v>5000000000</v>
      </c>
      <c r="D8" s="11" t="s">
        <v>32</v>
      </c>
      <c r="E8" s="11" t="s">
        <v>33</v>
      </c>
    </row>
    <row r="9" spans="1:5" x14ac:dyDescent="0.25">
      <c r="A9" s="3">
        <v>5</v>
      </c>
      <c r="B9" s="10">
        <v>5000000000</v>
      </c>
      <c r="C9" s="5"/>
      <c r="D9" s="3" t="s">
        <v>34</v>
      </c>
      <c r="E9" s="3" t="s">
        <v>35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6" style="5" customWidth="1"/>
    <col min="5" max="5" width="14" customWidth="1"/>
    <col min="6" max="10" width="18" style="5" customWidth="1"/>
  </cols>
  <sheetData>
    <row r="1" ht="24" customHeight="1" spans="1:10" x14ac:dyDescent="0.25">
      <c r="A1" s="6" t="s">
        <v>36</v>
      </c>
      <c r="B1" s="6"/>
      <c r="C1" s="6"/>
      <c r="D1" s="6"/>
      <c r="E1" s="6"/>
      <c r="F1" s="6"/>
      <c r="G1" s="6"/>
      <c r="H1" s="6"/>
      <c r="I1" s="5"/>
      <c r="J1" s="5"/>
    </row>
    <row r="2" ht="32" customHeight="1" spans="1:10" x14ac:dyDescent="0.25">
      <c r="A2" s="7" t="s">
        <v>37</v>
      </c>
      <c r="B2" s="7"/>
      <c r="C2" s="7"/>
      <c r="D2" s="7"/>
      <c r="E2" s="7"/>
      <c r="F2" s="7"/>
      <c r="G2" s="7"/>
      <c r="H2" s="7"/>
      <c r="I2" s="5"/>
      <c r="J2" s="5"/>
    </row>
    <row r="4" spans="1:10" x14ac:dyDescent="0.25">
      <c r="A4" s="8" t="s">
        <v>38</v>
      </c>
      <c r="B4" s="8" t="s">
        <v>39</v>
      </c>
      <c r="C4" s="8" t="s">
        <v>40</v>
      </c>
      <c r="D4" s="9" t="s">
        <v>41</v>
      </c>
      <c r="E4" s="8" t="s">
        <v>11</v>
      </c>
      <c r="F4" s="9" t="s">
        <v>42</v>
      </c>
      <c r="G4" s="9" t="s">
        <v>43</v>
      </c>
      <c r="H4" s="9" t="s">
        <v>44</v>
      </c>
      <c r="I4" s="9" t="s">
        <v>45</v>
      </c>
      <c r="J4" s="9" t="s">
        <v>46</v>
      </c>
    </row>
    <row r="5" spans="1:10" x14ac:dyDescent="0.25">
      <c r="A5" s="3" t="s">
        <v>47</v>
      </c>
      <c r="B5" s="3" t="s">
        <v>48</v>
      </c>
      <c r="C5" s="3" t="s">
        <v>49</v>
      </c>
      <c r="D5" s="10">
        <v>7500000</v>
      </c>
      <c r="E5" s="3" t="s">
        <v>14</v>
      </c>
      <c r="F5" s="10">
        <f>D5*12</f>
      </c>
      <c r="G5" s="10">
        <f>F5*0.05</f>
      </c>
      <c r="H5" s="10">
        <f>F5-G5-VLOOKUP(E5,Setup!$A$16:$B$20,2,FALSE)</f>
      </c>
      <c r="I5" s="10">
        <f>IF(H5&lt;=0,0,IF(H5&lt;=60000000,H5*0.05,IF(H5&lt;=250000000,3000000+(H5-60000000)*0.15,IF(H5&lt;=500000000,31500000+(H5-250000000)*0.25,IF(H5&lt;=5000000000,93500000+(H5-500000000)*0.3,1318500000+(H5-5000000000)*0.35)))))</f>
      </c>
      <c r="J5" s="10">
        <f>I5/12</f>
      </c>
    </row>
    <row r="6" spans="1:10" x14ac:dyDescent="0.25">
      <c r="A6" s="11" t="s">
        <v>50</v>
      </c>
      <c r="B6" s="11" t="s">
        <v>51</v>
      </c>
      <c r="C6" s="11" t="s">
        <v>52</v>
      </c>
      <c r="D6" s="12">
        <v>12000000</v>
      </c>
      <c r="E6" s="11" t="s">
        <v>16</v>
      </c>
      <c r="F6" s="12">
        <f>D6*12</f>
      </c>
      <c r="G6" s="12">
        <f>F6*0.05</f>
      </c>
      <c r="H6" s="12">
        <f>F6-G6-VLOOKUP(E6,Setup!$A$16:$B$20,2,FALSE)</f>
      </c>
      <c r="I6" s="12">
        <f>IF(H6&lt;=0,0,IF(H6&lt;=60000000,H6*0.05,IF(H6&lt;=250000000,3000000+(H6-60000000)*0.15,IF(H6&lt;=500000000,31500000+(H6-250000000)*0.25,IF(H6&lt;=5000000000,93500000+(H6-500000000)*0.3,1318500000+(H6-5000000000)*0.35)))))</f>
      </c>
      <c r="J6" s="12">
        <f>I6/12</f>
      </c>
    </row>
    <row r="7" spans="1:10" x14ac:dyDescent="0.25">
      <c r="A7" s="3" t="s">
        <v>53</v>
      </c>
      <c r="B7" s="3" t="s">
        <v>54</v>
      </c>
      <c r="C7" s="3" t="s">
        <v>55</v>
      </c>
      <c r="D7" s="10">
        <v>6800000</v>
      </c>
      <c r="E7" s="3" t="s">
        <v>15</v>
      </c>
      <c r="F7" s="10">
        <f>D7*12</f>
      </c>
      <c r="G7" s="10">
        <f>F7*0.05</f>
      </c>
      <c r="H7" s="10">
        <f>F7-G7-VLOOKUP(E7,Setup!$A$16:$B$20,2,FALSE)</f>
      </c>
      <c r="I7" s="10">
        <f>IF(H7&lt;=0,0,IF(H7&lt;=60000000,H7*0.05,IF(H7&lt;=250000000,3000000+(H7-60000000)*0.15,IF(H7&lt;=500000000,31500000+(H7-250000000)*0.25,IF(H7&lt;=5000000000,93500000+(H7-500000000)*0.3,1318500000+(H7-5000000000)*0.35)))))</f>
      </c>
      <c r="J7" s="10">
        <f>I7/12</f>
      </c>
    </row>
    <row r="8" spans="1:10" x14ac:dyDescent="0.25">
      <c r="A8" s="11" t="s">
        <v>56</v>
      </c>
      <c r="B8" s="11" t="s">
        <v>57</v>
      </c>
      <c r="C8" s="11" t="s">
        <v>49</v>
      </c>
      <c r="D8" s="12">
        <v>5500000</v>
      </c>
      <c r="E8" s="11" t="s">
        <v>14</v>
      </c>
      <c r="F8" s="12">
        <f>D8*12</f>
      </c>
      <c r="G8" s="12">
        <f>F8*0.05</f>
      </c>
      <c r="H8" s="12">
        <f>F8-G8-VLOOKUP(E8,Setup!$A$16:$B$20,2,FALSE)</f>
      </c>
      <c r="I8" s="12">
        <f>IF(H8&lt;=0,0,IF(H8&lt;=60000000,H8*0.05,IF(H8&lt;=250000000,3000000+(H8-60000000)*0.15,IF(H8&lt;=500000000,31500000+(H8-250000000)*0.25,IF(H8&lt;=5000000000,93500000+(H8-500000000)*0.3,1318500000+(H8-5000000000)*0.35)))))</f>
      </c>
      <c r="J8" s="12">
        <f>I8/12</f>
      </c>
    </row>
    <row r="9" spans="1:10" x14ac:dyDescent="0.25">
      <c r="A9" s="3" t="s">
        <v>58</v>
      </c>
      <c r="B9" s="3" t="s">
        <v>59</v>
      </c>
      <c r="C9" s="3" t="s">
        <v>55</v>
      </c>
      <c r="D9" s="10">
        <v>6200000</v>
      </c>
      <c r="E9" s="3" t="s">
        <v>15</v>
      </c>
      <c r="F9" s="10">
        <f>D9*12</f>
      </c>
      <c r="G9" s="10">
        <f>F9*0.05</f>
      </c>
      <c r="H9" s="10">
        <f>F9-G9-VLOOKUP(E9,Setup!$A$16:$B$20,2,FALSE)</f>
      </c>
      <c r="I9" s="10">
        <f>IF(H9&lt;=0,0,IF(H9&lt;=60000000,H9*0.05,IF(H9&lt;=250000000,3000000+(H9-60000000)*0.15,IF(H9&lt;=500000000,31500000+(H9-250000000)*0.25,IF(H9&lt;=5000000000,93500000+(H9-500000000)*0.3,1318500000+(H9-5000000000)*0.35)))))</f>
      </c>
      <c r="J9" s="10">
        <f>I9/12</f>
      </c>
    </row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</sheetData>
  <autoFilter ref="A4:J4"/>
  <mergeCells count="2">
    <mergeCell ref="A1:H1"/>
    <mergeCell ref="A2:H2"/>
  </mergeCells>
  <dataValidations count="2">
    <dataValidation type="list" allowBlank="1" sqref="E10:E25">
      <formula1>"TK/0,K/0,K/1,K/2,K/3"</formula1>
    </dataValidation>
    <dataValidation type="list" allowBlank="1" sqref="E5:E25">
      <formula1>"TK/0,K/0,K/1,K/2,K/3"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5" width="18" style="5" customWidth="1"/>
    <col min="6" max="6" width="14" style="13" customWidth="1"/>
  </cols>
  <sheetData>
    <row r="1" ht="24" customHeight="1" spans="1:8" x14ac:dyDescent="0.25">
      <c r="A1" s="14" t="s">
        <v>60</v>
      </c>
      <c r="B1" s="14"/>
      <c r="C1" s="14"/>
      <c r="D1" s="14"/>
      <c r="E1" s="14"/>
      <c r="F1" s="14"/>
      <c r="G1" s="14"/>
      <c r="H1" s="14"/>
    </row>
    <row r="2" ht="32" customHeight="1" spans="1:8" x14ac:dyDescent="0.25">
      <c r="A2" s="15" t="s">
        <v>61</v>
      </c>
      <c r="B2" s="15"/>
      <c r="C2" s="15"/>
      <c r="D2" s="15"/>
      <c r="E2" s="15"/>
      <c r="F2" s="15"/>
      <c r="G2" s="15"/>
      <c r="H2" s="15"/>
    </row>
    <row r="4" spans="1:6" x14ac:dyDescent="0.25">
      <c r="A4" s="8" t="s">
        <v>38</v>
      </c>
      <c r="B4" s="8" t="s">
        <v>39</v>
      </c>
      <c r="C4" s="9" t="s">
        <v>42</v>
      </c>
      <c r="D4" s="9" t="s">
        <v>62</v>
      </c>
      <c r="E4" s="9" t="s">
        <v>63</v>
      </c>
      <c r="F4" s="16" t="s">
        <v>64</v>
      </c>
    </row>
    <row r="5" spans="1:6" x14ac:dyDescent="0.25">
      <c r="A5" s="3" t="s">
        <v>47</v>
      </c>
      <c r="B5" s="3" t="s">
        <v>48</v>
      </c>
      <c r="C5" s="10">
        <f>'Employee Tax'!F5</f>
      </c>
      <c r="D5" s="10">
        <f>'Employee Tax'!I5</f>
      </c>
      <c r="E5" s="10">
        <f>'Employee Tax'!J5</f>
      </c>
      <c r="F5" s="17">
        <f>IF(C5=0,0,D5/C5)</f>
      </c>
    </row>
    <row r="6" spans="1:6" x14ac:dyDescent="0.25">
      <c r="A6" s="11" t="s">
        <v>50</v>
      </c>
      <c r="B6" s="11" t="s">
        <v>51</v>
      </c>
      <c r="C6" s="12">
        <f>'Employee Tax'!F6</f>
      </c>
      <c r="D6" s="12">
        <f>'Employee Tax'!I6</f>
      </c>
      <c r="E6" s="12">
        <f>'Employee Tax'!J6</f>
      </c>
      <c r="F6" s="18">
        <f>IF(C6=0,0,D6/C6)</f>
      </c>
    </row>
    <row r="7" spans="1:6" x14ac:dyDescent="0.25">
      <c r="A7" s="3" t="s">
        <v>53</v>
      </c>
      <c r="B7" s="3" t="s">
        <v>54</v>
      </c>
      <c r="C7" s="10">
        <f>'Employee Tax'!F7</f>
      </c>
      <c r="D7" s="10">
        <f>'Employee Tax'!I7</f>
      </c>
      <c r="E7" s="10">
        <f>'Employee Tax'!J7</f>
      </c>
      <c r="F7" s="17">
        <f>IF(C7=0,0,D7/C7)</f>
      </c>
    </row>
    <row r="8" spans="1:6" x14ac:dyDescent="0.25">
      <c r="A8" s="11" t="s">
        <v>56</v>
      </c>
      <c r="B8" s="11" t="s">
        <v>57</v>
      </c>
      <c r="C8" s="12">
        <f>'Employee Tax'!F8</f>
      </c>
      <c r="D8" s="12">
        <f>'Employee Tax'!I8</f>
      </c>
      <c r="E8" s="12">
        <f>'Employee Tax'!J8</f>
      </c>
      <c r="F8" s="18">
        <f>IF(C8=0,0,D8/C8)</f>
      </c>
    </row>
    <row r="9" spans="1:6" x14ac:dyDescent="0.25">
      <c r="A9" s="3" t="s">
        <v>58</v>
      </c>
      <c r="B9" s="3" t="s">
        <v>59</v>
      </c>
      <c r="C9" s="10">
        <f>'Employee Tax'!F9</f>
      </c>
      <c r="D9" s="10">
        <f>'Employee Tax'!I9</f>
      </c>
      <c r="E9" s="10">
        <f>'Employee Tax'!J9</f>
      </c>
      <c r="F9" s="17">
        <f>IF(C9=0,0,D9/C9)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Setup</vt:lpstr>
      <vt:lpstr>Tax Brackets</vt:lpstr>
      <vt:lpstr>Employee Tax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2026-05-23T08:51:52Z</dcterms:created>
  <dcterms:modified xsi:type="dcterms:W3CDTF">2026-05-23T08:51:52Z</dcterms:modified>
</cp:coreProperties>
</file>